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Z:\becka\2019\2019 FWHT\"/>
    </mc:Choice>
  </mc:AlternateContent>
  <xr:revisionPtr revIDLastSave="0" documentId="13_ncr:1_{508D7F8C-AA8C-4609-BD04-A782F383C8C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ileagebyTrailAre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M58" i="1" s="1"/>
  <c r="K57" i="1"/>
  <c r="M57" i="1" s="1"/>
  <c r="K56" i="1"/>
  <c r="M56" i="1" s="1"/>
  <c r="K55" i="1"/>
  <c r="M55" i="1" s="1"/>
  <c r="M54" i="1"/>
  <c r="K54" i="1"/>
  <c r="M53" i="1"/>
  <c r="K53" i="1"/>
  <c r="M52" i="1"/>
  <c r="K51" i="1"/>
  <c r="M51" i="1" s="1"/>
  <c r="M47" i="1"/>
  <c r="K47" i="1"/>
  <c r="K46" i="1"/>
  <c r="M46" i="1" s="1"/>
  <c r="K45" i="1"/>
  <c r="M45" i="1" s="1"/>
  <c r="K44" i="1"/>
  <c r="M44" i="1" s="1"/>
  <c r="K43" i="1"/>
  <c r="M43" i="1" s="1"/>
  <c r="K42" i="1"/>
  <c r="M42" i="1" s="1"/>
  <c r="K14" i="1"/>
  <c r="K6" i="1"/>
  <c r="L59" i="1" l="1"/>
  <c r="K59" i="1"/>
  <c r="J59" i="1"/>
  <c r="I59" i="1"/>
  <c r="H59" i="1"/>
  <c r="G59" i="1"/>
  <c r="F59" i="1"/>
  <c r="E59" i="1"/>
  <c r="D59" i="1"/>
  <c r="C59" i="1"/>
  <c r="B59" i="1"/>
  <c r="L48" i="1"/>
  <c r="K48" i="1"/>
  <c r="J48" i="1"/>
  <c r="I48" i="1"/>
  <c r="H48" i="1"/>
  <c r="G48" i="1"/>
  <c r="F48" i="1"/>
  <c r="E48" i="1"/>
  <c r="D48" i="1"/>
  <c r="C48" i="1"/>
  <c r="B48" i="1"/>
  <c r="L37" i="1"/>
  <c r="B37" i="1"/>
  <c r="K37" i="1"/>
  <c r="J37" i="1"/>
  <c r="I37" i="1"/>
  <c r="H37" i="1"/>
  <c r="G37" i="1"/>
  <c r="F37" i="1"/>
  <c r="E37" i="1"/>
  <c r="D37" i="1"/>
  <c r="C37" i="1"/>
  <c r="M18" i="1"/>
  <c r="L26" i="1"/>
  <c r="K26" i="1"/>
  <c r="J26" i="1"/>
  <c r="I26" i="1"/>
  <c r="H26" i="1"/>
  <c r="G26" i="1"/>
  <c r="F26" i="1"/>
  <c r="E26" i="1"/>
  <c r="D26" i="1"/>
  <c r="C26" i="1"/>
  <c r="B26" i="1"/>
  <c r="M12" i="1"/>
  <c r="M11" i="1"/>
  <c r="L15" i="1"/>
  <c r="M14" i="1"/>
  <c r="K13" i="1"/>
  <c r="M13" i="1" s="1"/>
  <c r="K12" i="1"/>
  <c r="K11" i="1"/>
  <c r="K10" i="1"/>
  <c r="M10" i="1" s="1"/>
  <c r="K9" i="1"/>
  <c r="M9" i="1" s="1"/>
  <c r="K8" i="1"/>
  <c r="M8" i="1" s="1"/>
  <c r="K7" i="1"/>
  <c r="M7" i="1" s="1"/>
  <c r="K2" i="1"/>
  <c r="M48" i="1" l="1"/>
  <c r="M59" i="1"/>
  <c r="M37" i="1"/>
  <c r="M26" i="1"/>
  <c r="M5" i="1"/>
  <c r="M6" i="1"/>
  <c r="M2" i="1"/>
  <c r="K4" i="1"/>
  <c r="M4" i="1" s="1"/>
  <c r="K3" i="1"/>
  <c r="M3" i="1" s="1"/>
  <c r="J15" i="1" l="1"/>
  <c r="I15" i="1"/>
  <c r="H15" i="1"/>
  <c r="G15" i="1"/>
  <c r="F15" i="1"/>
  <c r="E15" i="1"/>
  <c r="D15" i="1"/>
  <c r="C15" i="1"/>
  <c r="B15" i="1"/>
  <c r="K15" i="1" l="1"/>
  <c r="M15" i="1" s="1"/>
</calcChain>
</file>

<file path=xl/sharedStrings.xml><?xml version="1.0" encoding="utf-8"?>
<sst xmlns="http://schemas.openxmlformats.org/spreadsheetml/2006/main" count="115" uniqueCount="35">
  <si>
    <t>First Wilderness Trail Mileage</t>
  </si>
  <si>
    <t>Existing Off-Road Trails</t>
  </si>
  <si>
    <t>New Construction Off-Road Trails</t>
  </si>
  <si>
    <t>Dirt Road Trails</t>
  </si>
  <si>
    <t>Paved Road Trails</t>
  </si>
  <si>
    <t>Water Trails</t>
  </si>
  <si>
    <t>Potential Private Land Corridor</t>
  </si>
  <si>
    <t>New State Land Trails Mileage</t>
  </si>
  <si>
    <t>Trail Area 1: Alternative A</t>
  </si>
  <si>
    <t>Trail Area 1: Alternative B</t>
  </si>
  <si>
    <t>Trail Area 1: Alternative C</t>
  </si>
  <si>
    <t>Existing Trails</t>
  </si>
  <si>
    <t>Proposed Trails</t>
  </si>
  <si>
    <t>Trail Area 2</t>
  </si>
  <si>
    <t>Trail Area 4</t>
  </si>
  <si>
    <t>Trail Area 5</t>
  </si>
  <si>
    <t>Trail Area 6: Alternative A</t>
  </si>
  <si>
    <t>Trail Area 6: Alternative B</t>
  </si>
  <si>
    <t>TOTAL:</t>
  </si>
  <si>
    <t>TOTAL Segment</t>
  </si>
  <si>
    <t>Trail Area 3: Alternative A</t>
  </si>
  <si>
    <t>Trail Area 3: Alternative B</t>
  </si>
  <si>
    <t>Trail Area 3: Alternative C</t>
  </si>
  <si>
    <t>Trail Area 7</t>
  </si>
  <si>
    <t>Trail Area 8</t>
  </si>
  <si>
    <t>LA TOTAL</t>
  </si>
  <si>
    <t>%Difference</t>
  </si>
  <si>
    <t>First Wilderness Trail Mileage -ALT A</t>
  </si>
  <si>
    <t>TOTAL ALT A:</t>
  </si>
  <si>
    <t>First Wilderness Trail Mileage -ALT B</t>
  </si>
  <si>
    <t>TOTAL ALT B:</t>
  </si>
  <si>
    <t>First Wilderness Trail Mileage -ALT C; 1</t>
  </si>
  <si>
    <t>TOTAL ALT C; 1:</t>
  </si>
  <si>
    <t>First Wilderness Trail Mileage -ALT C; 2</t>
  </si>
  <si>
    <t>TOTAL ALT C;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</si>
</sst>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9" tint="0.59999389629810485"/>
      <name val="Calibri"/>
      <family val="2"/>
      <scheme val="minor"/>
    </font>
    <font>
      <b/>
      <i/>
      <sz val="12"/>
      <color theme="9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theme="9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9" fontId="0" fillId="2" borderId="0" xfId="1" applyFont="1" applyFill="1"/>
    <xf numFmtId="9" fontId="5" fillId="2" borderId="0" xfId="1" applyFont="1" applyFill="1"/>
    <xf numFmtId="9" fontId="1" fillId="2" borderId="0" xfId="1" applyFont="1" applyFill="1"/>
    <xf numFmtId="9" fontId="1" fillId="0" borderId="0" xfId="1" applyFont="1" applyFill="1"/>
    <xf numFmtId="9" fontId="1" fillId="0" borderId="0" xfId="1" applyFont="1"/>
    <xf numFmtId="9" fontId="5" fillId="0" borderId="0" xfId="1" applyFont="1" applyFill="1"/>
    <xf numFmtId="0" fontId="0" fillId="4" borderId="0" xfId="0" applyFill="1"/>
    <xf numFmtId="0" fontId="1" fillId="4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9" fontId="8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workbookViewId="0">
      <selection activeCell="D64" sqref="D64"/>
    </sheetView>
  </sheetViews>
  <sheetFormatPr defaultRowHeight="15" x14ac:dyDescent="0.25"/>
  <cols>
    <col min="1" max="1" width="47.140625" bestFit="1" customWidth="1"/>
    <col min="2" max="2" width="14.28515625" bestFit="1" customWidth="1"/>
    <col min="3" max="3" width="16.140625" bestFit="1" customWidth="1"/>
    <col min="4" max="4" width="23.85546875" bestFit="1" customWidth="1"/>
    <col min="5" max="5" width="34.42578125" bestFit="1" customWidth="1"/>
    <col min="6" max="6" width="16.140625" bestFit="1" customWidth="1"/>
    <col min="7" max="7" width="18.5703125" bestFit="1" customWidth="1"/>
    <col min="8" max="8" width="12.85546875" bestFit="1" customWidth="1"/>
    <col min="9" max="9" width="32.28515625" bestFit="1" customWidth="1"/>
    <col min="10" max="10" width="31.5703125" bestFit="1" customWidth="1"/>
    <col min="11" max="11" width="16.5703125" bestFit="1" customWidth="1"/>
    <col min="12" max="12" width="18.140625" bestFit="1" customWidth="1"/>
    <col min="13" max="13" width="12" bestFit="1" customWidth="1"/>
  </cols>
  <sheetData>
    <row r="1" spans="1:13" s="19" customFormat="1" ht="15.75" x14ac:dyDescent="0.25">
      <c r="A1" s="17" t="s">
        <v>0</v>
      </c>
      <c r="B1" s="17" t="s">
        <v>11</v>
      </c>
      <c r="C1" s="17" t="s">
        <v>12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8" t="s">
        <v>7</v>
      </c>
      <c r="K1" s="17" t="s">
        <v>19</v>
      </c>
      <c r="L1" s="17" t="s">
        <v>25</v>
      </c>
      <c r="M1" s="17" t="s">
        <v>26</v>
      </c>
    </row>
    <row r="2" spans="1:13" s="2" customFormat="1" ht="15.75" x14ac:dyDescent="0.25">
      <c r="A2" s="3" t="s">
        <v>8</v>
      </c>
      <c r="B2" s="3">
        <v>5.4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5.4</v>
      </c>
      <c r="I2" s="3">
        <v>0</v>
      </c>
      <c r="J2" s="3">
        <v>0</v>
      </c>
      <c r="K2" s="4">
        <f>SUM(H2)</f>
        <v>5.4</v>
      </c>
      <c r="L2" s="7">
        <v>5.4</v>
      </c>
      <c r="M2" s="9">
        <f>(K2-L2)/L2</f>
        <v>0</v>
      </c>
    </row>
    <row r="3" spans="1:13" s="2" customFormat="1" ht="15.75" x14ac:dyDescent="0.25">
      <c r="A3" s="3" t="s">
        <v>9</v>
      </c>
      <c r="B3" s="3">
        <v>0</v>
      </c>
      <c r="C3" s="3">
        <v>6.17</v>
      </c>
      <c r="D3" s="3">
        <v>0</v>
      </c>
      <c r="E3" s="3">
        <v>0</v>
      </c>
      <c r="F3" s="3">
        <v>0.4</v>
      </c>
      <c r="G3" s="3">
        <v>4.1500000000000004</v>
      </c>
      <c r="H3" s="3">
        <v>0</v>
      </c>
      <c r="I3" s="3">
        <v>1.62</v>
      </c>
      <c r="J3" s="3">
        <v>0</v>
      </c>
      <c r="K3" s="4">
        <f>SUM(F3:I3)</f>
        <v>6.1700000000000008</v>
      </c>
      <c r="L3" s="7">
        <v>6.2</v>
      </c>
      <c r="M3" s="10">
        <f>(L3-K3)/K3</f>
        <v>4.8622366288491661E-3</v>
      </c>
    </row>
    <row r="4" spans="1:13" s="2" customFormat="1" ht="15.75" x14ac:dyDescent="0.25">
      <c r="A4" s="3" t="s">
        <v>10</v>
      </c>
      <c r="B4" s="3">
        <v>0</v>
      </c>
      <c r="C4" s="3">
        <v>5.46</v>
      </c>
      <c r="D4" s="3">
        <v>0</v>
      </c>
      <c r="E4" s="3">
        <v>0</v>
      </c>
      <c r="F4" s="3">
        <v>0</v>
      </c>
      <c r="G4" s="3">
        <v>5.46</v>
      </c>
      <c r="H4" s="3">
        <v>0</v>
      </c>
      <c r="I4" s="3">
        <v>0</v>
      </c>
      <c r="J4" s="3">
        <v>0</v>
      </c>
      <c r="K4" s="4">
        <f>SUM(G4)</f>
        <v>5.46</v>
      </c>
      <c r="L4" s="7">
        <v>5.5</v>
      </c>
      <c r="M4" s="10">
        <f>(L4-K4)/K4</f>
        <v>7.3260073260073329E-3</v>
      </c>
    </row>
    <row r="5" spans="1:13" s="1" customFormat="1" ht="15.75" x14ac:dyDescent="0.25">
      <c r="A5" s="5" t="s">
        <v>13</v>
      </c>
      <c r="B5" s="5">
        <v>5.57</v>
      </c>
      <c r="C5" s="5">
        <v>2.4500000000000002</v>
      </c>
      <c r="D5" s="5">
        <v>2.0099999999999998</v>
      </c>
      <c r="E5" s="5">
        <v>2.4500000000000002</v>
      </c>
      <c r="F5" s="5">
        <v>1.25</v>
      </c>
      <c r="G5" s="5">
        <v>2.31</v>
      </c>
      <c r="H5" s="5">
        <v>0</v>
      </c>
      <c r="I5" s="5">
        <v>0</v>
      </c>
      <c r="J5" s="5">
        <v>4.46</v>
      </c>
      <c r="K5" s="6">
        <v>8.02</v>
      </c>
      <c r="L5" s="5">
        <v>7.8</v>
      </c>
      <c r="M5" s="14">
        <f>(L5-K5)/K5</f>
        <v>-2.7431421446384011E-2</v>
      </c>
    </row>
    <row r="6" spans="1:13" s="2" customFormat="1" ht="15.75" x14ac:dyDescent="0.25">
      <c r="A6" s="3" t="s">
        <v>20</v>
      </c>
      <c r="B6" s="3">
        <v>21.31</v>
      </c>
      <c r="C6" s="3">
        <v>4.58</v>
      </c>
      <c r="D6" s="3">
        <v>16.149999999999999</v>
      </c>
      <c r="E6" s="3">
        <v>3.5</v>
      </c>
      <c r="F6" s="3">
        <v>0</v>
      </c>
      <c r="G6" s="3">
        <v>5.16</v>
      </c>
      <c r="H6" s="3">
        <v>0</v>
      </c>
      <c r="I6" s="3">
        <v>1.08</v>
      </c>
      <c r="J6" s="3">
        <v>10.48</v>
      </c>
      <c r="K6" s="4">
        <f>SUM(D6:I6)</f>
        <v>25.89</v>
      </c>
      <c r="L6" s="7">
        <v>19.600000000000001</v>
      </c>
      <c r="M6" s="11">
        <f>(K6-L6)/L6</f>
        <v>0.32091836734693868</v>
      </c>
    </row>
    <row r="7" spans="1:13" s="2" customFormat="1" ht="15.75" x14ac:dyDescent="0.25">
      <c r="A7" s="3" t="s">
        <v>21</v>
      </c>
      <c r="B7" s="3">
        <v>22.76</v>
      </c>
      <c r="C7" s="3">
        <v>4.58</v>
      </c>
      <c r="D7" s="3">
        <v>13.74</v>
      </c>
      <c r="E7" s="3">
        <v>3.5</v>
      </c>
      <c r="F7" s="3">
        <v>0</v>
      </c>
      <c r="G7" s="3">
        <v>9.02</v>
      </c>
      <c r="H7" s="3">
        <v>0</v>
      </c>
      <c r="I7" s="3">
        <v>1.08</v>
      </c>
      <c r="J7" s="3">
        <v>12.52</v>
      </c>
      <c r="K7" s="4">
        <f t="shared" ref="K6:K14" si="0">SUM(D7:I7)</f>
        <v>27.340000000000003</v>
      </c>
      <c r="L7" s="7">
        <v>21</v>
      </c>
      <c r="M7" s="11">
        <f>(K7-L7)/L7</f>
        <v>0.30190476190476206</v>
      </c>
    </row>
    <row r="8" spans="1:13" s="2" customFormat="1" ht="15.75" x14ac:dyDescent="0.25">
      <c r="A8" s="3" t="s">
        <v>22</v>
      </c>
      <c r="B8" s="3">
        <v>18.649999999999999</v>
      </c>
      <c r="C8" s="3">
        <v>7.58</v>
      </c>
      <c r="D8" s="3">
        <v>13.74</v>
      </c>
      <c r="E8" s="3">
        <v>6.5</v>
      </c>
      <c r="F8" s="3">
        <v>0</v>
      </c>
      <c r="G8" s="3">
        <v>4.91</v>
      </c>
      <c r="H8" s="3">
        <v>0</v>
      </c>
      <c r="I8" s="3">
        <v>1.08</v>
      </c>
      <c r="J8" s="3">
        <v>9.33</v>
      </c>
      <c r="K8" s="4">
        <f t="shared" si="0"/>
        <v>26.230000000000004</v>
      </c>
      <c r="L8" s="7">
        <v>20.9</v>
      </c>
      <c r="M8" s="11">
        <f>(K8-L8)/L8</f>
        <v>0.25502392344497637</v>
      </c>
    </row>
    <row r="9" spans="1:13" ht="15.75" x14ac:dyDescent="0.25">
      <c r="A9" s="5" t="s">
        <v>14</v>
      </c>
      <c r="B9" s="5">
        <v>4.37</v>
      </c>
      <c r="C9" s="5">
        <v>1.25</v>
      </c>
      <c r="D9" s="5">
        <v>2.63</v>
      </c>
      <c r="E9" s="5">
        <v>0</v>
      </c>
      <c r="F9" s="5">
        <v>0.98</v>
      </c>
      <c r="G9" s="5">
        <v>0.76</v>
      </c>
      <c r="H9" s="5">
        <v>0</v>
      </c>
      <c r="I9" s="5">
        <v>1.25</v>
      </c>
      <c r="J9" s="5">
        <v>1.32</v>
      </c>
      <c r="K9" s="8">
        <f t="shared" si="0"/>
        <v>5.62</v>
      </c>
      <c r="L9" s="8">
        <v>7.3</v>
      </c>
      <c r="M9" s="13">
        <f>(L9-K9)/K9</f>
        <v>0.29893238434163694</v>
      </c>
    </row>
    <row r="10" spans="1:13" s="2" customFormat="1" ht="15.75" x14ac:dyDescent="0.25">
      <c r="A10" s="3" t="s">
        <v>15</v>
      </c>
      <c r="B10" s="3">
        <v>8.76</v>
      </c>
      <c r="C10" s="3">
        <v>0</v>
      </c>
      <c r="D10" s="3">
        <v>0</v>
      </c>
      <c r="E10" s="3">
        <v>0</v>
      </c>
      <c r="F10" s="3">
        <v>5.23</v>
      </c>
      <c r="G10" s="3">
        <v>3.53</v>
      </c>
      <c r="H10" s="3">
        <v>0</v>
      </c>
      <c r="I10" s="3">
        <v>0</v>
      </c>
      <c r="J10" s="3">
        <v>0</v>
      </c>
      <c r="K10" s="7">
        <f t="shared" si="0"/>
        <v>8.76</v>
      </c>
      <c r="L10" s="7">
        <v>7.8</v>
      </c>
      <c r="M10" s="11">
        <f>(K10-L10)/L10</f>
        <v>0.12307692307692307</v>
      </c>
    </row>
    <row r="11" spans="1:13" s="1" customFormat="1" ht="15.75" x14ac:dyDescent="0.25">
      <c r="A11" s="5" t="s">
        <v>16</v>
      </c>
      <c r="B11" s="5">
        <v>6.06</v>
      </c>
      <c r="C11" s="5">
        <v>3.29</v>
      </c>
      <c r="D11" s="5">
        <v>3.48</v>
      </c>
      <c r="E11" s="5">
        <v>3.29</v>
      </c>
      <c r="F11" s="5">
        <v>1</v>
      </c>
      <c r="G11" s="5">
        <v>1.58</v>
      </c>
      <c r="H11" s="5">
        <v>0</v>
      </c>
      <c r="I11" s="5">
        <v>0</v>
      </c>
      <c r="J11" s="5">
        <v>6.77</v>
      </c>
      <c r="K11" s="8">
        <f t="shared" si="0"/>
        <v>9.35</v>
      </c>
      <c r="L11" s="8">
        <v>7.8</v>
      </c>
      <c r="M11" s="12">
        <f>(K11-L11)/L11</f>
        <v>0.19871794871794871</v>
      </c>
    </row>
    <row r="12" spans="1:13" s="1" customFormat="1" ht="15.75" x14ac:dyDescent="0.25">
      <c r="A12" s="5" t="s">
        <v>17</v>
      </c>
      <c r="B12" s="5">
        <v>5.4</v>
      </c>
      <c r="C12" s="5">
        <v>2.44</v>
      </c>
      <c r="D12" s="5">
        <v>2.19</v>
      </c>
      <c r="E12" s="5">
        <v>2.44</v>
      </c>
      <c r="F12" s="5">
        <v>0</v>
      </c>
      <c r="G12" s="5">
        <v>3.21</v>
      </c>
      <c r="H12" s="5">
        <v>0</v>
      </c>
      <c r="I12" s="5">
        <v>0</v>
      </c>
      <c r="J12" s="5">
        <v>2.75</v>
      </c>
      <c r="K12" s="8">
        <f t="shared" si="0"/>
        <v>7.84</v>
      </c>
      <c r="L12" s="8">
        <v>7.7</v>
      </c>
      <c r="M12" s="12">
        <f>(K12-L12)/L12</f>
        <v>1.8181818181818139E-2</v>
      </c>
    </row>
    <row r="13" spans="1:13" s="2" customFormat="1" ht="15.75" x14ac:dyDescent="0.25">
      <c r="A13" s="3" t="s">
        <v>23</v>
      </c>
      <c r="B13" s="3">
        <v>7.75</v>
      </c>
      <c r="C13" s="3">
        <v>13.12</v>
      </c>
      <c r="D13" s="3">
        <v>3.17</v>
      </c>
      <c r="E13" s="3">
        <v>13.12</v>
      </c>
      <c r="F13" s="3">
        <v>4.58</v>
      </c>
      <c r="G13" s="3">
        <v>0</v>
      </c>
      <c r="H13" s="3">
        <v>0</v>
      </c>
      <c r="I13" s="3">
        <v>0</v>
      </c>
      <c r="J13" s="3">
        <v>20.87</v>
      </c>
      <c r="K13" s="7">
        <f t="shared" si="0"/>
        <v>20.869999999999997</v>
      </c>
      <c r="L13" s="7">
        <v>20.6</v>
      </c>
      <c r="M13" s="11">
        <f>(L13-K13)/K13</f>
        <v>-1.2937230474364928E-2</v>
      </c>
    </row>
    <row r="14" spans="1:13" ht="15.75" x14ac:dyDescent="0.25">
      <c r="A14" s="5" t="s">
        <v>24</v>
      </c>
      <c r="B14" s="5">
        <v>20.32</v>
      </c>
      <c r="C14" s="5">
        <v>3.57</v>
      </c>
      <c r="D14" s="5">
        <v>15.96</v>
      </c>
      <c r="E14" s="5">
        <v>3.57</v>
      </c>
      <c r="F14" s="5">
        <v>1.59</v>
      </c>
      <c r="G14" s="5">
        <v>2.77</v>
      </c>
      <c r="H14" s="5">
        <v>0</v>
      </c>
      <c r="I14" s="5">
        <v>0</v>
      </c>
      <c r="J14" s="5">
        <v>19.53</v>
      </c>
      <c r="K14" s="8">
        <f>SUM(D14:I14)</f>
        <v>23.89</v>
      </c>
      <c r="L14" s="8">
        <v>22.9</v>
      </c>
      <c r="M14" s="13">
        <f>(L14-K14)/K14</f>
        <v>-4.1439933026370945E-2</v>
      </c>
    </row>
    <row r="15" spans="1:13" s="19" customFormat="1" ht="15.75" x14ac:dyDescent="0.25">
      <c r="A15" s="17" t="s">
        <v>18</v>
      </c>
      <c r="B15" s="20">
        <f t="shared" ref="B15:K15" si="1">SUM(B2:B14)</f>
        <v>126.35000000000002</v>
      </c>
      <c r="C15" s="20">
        <f t="shared" si="1"/>
        <v>54.489999999999988</v>
      </c>
      <c r="D15" s="20">
        <f t="shared" si="1"/>
        <v>73.069999999999993</v>
      </c>
      <c r="E15" s="20">
        <f t="shared" si="1"/>
        <v>38.369999999999997</v>
      </c>
      <c r="F15" s="20">
        <f t="shared" si="1"/>
        <v>15.03</v>
      </c>
      <c r="G15" s="20">
        <f t="shared" si="1"/>
        <v>42.86</v>
      </c>
      <c r="H15" s="20">
        <f t="shared" si="1"/>
        <v>5.4</v>
      </c>
      <c r="I15" s="20">
        <f t="shared" si="1"/>
        <v>6.11</v>
      </c>
      <c r="J15" s="20">
        <f t="shared" si="1"/>
        <v>88.03</v>
      </c>
      <c r="K15" s="20">
        <f t="shared" si="1"/>
        <v>180.84000000000003</v>
      </c>
      <c r="L15" s="19">
        <f>SUM(L2:L14)</f>
        <v>160.5</v>
      </c>
      <c r="M15" s="21">
        <f>(K15-L15)/L15</f>
        <v>0.12672897196261701</v>
      </c>
    </row>
    <row r="16" spans="1:13" s="15" customFormat="1" x14ac:dyDescent="0.25">
      <c r="F16" s="16"/>
      <c r="G16" s="16"/>
      <c r="H16" s="16"/>
      <c r="I16" s="16"/>
    </row>
    <row r="17" spans="1:13" s="19" customFormat="1" ht="15.75" x14ac:dyDescent="0.25">
      <c r="A17" s="17" t="s">
        <v>27</v>
      </c>
      <c r="B17" s="17" t="s">
        <v>11</v>
      </c>
      <c r="C17" s="17" t="s">
        <v>12</v>
      </c>
      <c r="D17" s="17" t="s">
        <v>1</v>
      </c>
      <c r="E17" s="17" t="s">
        <v>2</v>
      </c>
      <c r="F17" s="17" t="s">
        <v>3</v>
      </c>
      <c r="G17" s="17" t="s">
        <v>4</v>
      </c>
      <c r="H17" s="17" t="s">
        <v>5</v>
      </c>
      <c r="I17" s="17" t="s">
        <v>6</v>
      </c>
      <c r="J17" s="18" t="s">
        <v>7</v>
      </c>
      <c r="K17" s="17" t="s">
        <v>19</v>
      </c>
      <c r="L17" s="17" t="s">
        <v>25</v>
      </c>
      <c r="M17" s="17" t="s">
        <v>26</v>
      </c>
    </row>
    <row r="18" spans="1:13" s="2" customFormat="1" ht="15.75" x14ac:dyDescent="0.25">
      <c r="A18" s="3" t="s">
        <v>8</v>
      </c>
      <c r="B18" s="3">
        <v>5.4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5.4</v>
      </c>
      <c r="I18" s="3">
        <v>0</v>
      </c>
      <c r="J18" s="3">
        <v>0</v>
      </c>
      <c r="K18" s="4">
        <v>5.4</v>
      </c>
      <c r="L18" s="7">
        <v>5.4</v>
      </c>
      <c r="M18" s="9">
        <f>(L18-K18)/K18</f>
        <v>0</v>
      </c>
    </row>
    <row r="19" spans="1:13" s="1" customFormat="1" ht="15.75" x14ac:dyDescent="0.25">
      <c r="A19" s="5" t="s">
        <v>13</v>
      </c>
      <c r="B19" s="5">
        <v>5.7</v>
      </c>
      <c r="C19" s="5">
        <v>2.4500000000000002</v>
      </c>
      <c r="D19" s="5">
        <v>2.0099999999999998</v>
      </c>
      <c r="E19" s="5">
        <v>2.4500000000000002</v>
      </c>
      <c r="F19" s="5">
        <v>1.25</v>
      </c>
      <c r="G19" s="5">
        <v>2.31</v>
      </c>
      <c r="H19" s="5">
        <v>0</v>
      </c>
      <c r="I19" s="5">
        <v>0</v>
      </c>
      <c r="J19" s="5">
        <v>4.46</v>
      </c>
      <c r="K19" s="6">
        <v>7.8</v>
      </c>
      <c r="L19" s="5">
        <v>7.8</v>
      </c>
      <c r="M19" s="14">
        <v>0</v>
      </c>
    </row>
    <row r="20" spans="1:13" s="2" customFormat="1" ht="15.75" x14ac:dyDescent="0.25">
      <c r="A20" s="3" t="s">
        <v>20</v>
      </c>
      <c r="B20" s="3">
        <v>21.31</v>
      </c>
      <c r="C20" s="3">
        <v>4.58</v>
      </c>
      <c r="D20" s="3">
        <v>16.149999999999999</v>
      </c>
      <c r="E20" s="3">
        <v>3.5</v>
      </c>
      <c r="F20" s="3">
        <v>0</v>
      </c>
      <c r="G20" s="3">
        <v>5.16</v>
      </c>
      <c r="H20" s="3">
        <v>0</v>
      </c>
      <c r="I20" s="3">
        <v>1.08</v>
      </c>
      <c r="J20" s="3">
        <v>10.48</v>
      </c>
      <c r="K20" s="4">
        <v>21.979999999999997</v>
      </c>
      <c r="L20" s="7">
        <v>19.600000000000001</v>
      </c>
      <c r="M20" s="11">
        <v>0.12142857142857119</v>
      </c>
    </row>
    <row r="21" spans="1:13" ht="15.75" x14ac:dyDescent="0.25">
      <c r="A21" s="5" t="s">
        <v>14</v>
      </c>
      <c r="B21" s="5">
        <v>4.37</v>
      </c>
      <c r="C21" s="5">
        <v>1.25</v>
      </c>
      <c r="D21" s="5">
        <v>2.63</v>
      </c>
      <c r="E21" s="5">
        <v>0</v>
      </c>
      <c r="F21" s="5">
        <v>0.98</v>
      </c>
      <c r="G21" s="5">
        <v>0.76</v>
      </c>
      <c r="H21" s="5">
        <v>0</v>
      </c>
      <c r="I21" s="5">
        <v>1.25</v>
      </c>
      <c r="J21" s="5">
        <v>1.32</v>
      </c>
      <c r="K21" s="8">
        <v>5.62</v>
      </c>
      <c r="L21" s="8">
        <v>7.3</v>
      </c>
      <c r="M21" s="13">
        <v>0.29893238434163694</v>
      </c>
    </row>
    <row r="22" spans="1:13" s="2" customFormat="1" ht="15.75" x14ac:dyDescent="0.25">
      <c r="A22" s="3" t="s">
        <v>15</v>
      </c>
      <c r="B22" s="3">
        <v>8.76</v>
      </c>
      <c r="C22" s="3">
        <v>0</v>
      </c>
      <c r="D22" s="3">
        <v>0</v>
      </c>
      <c r="E22" s="3">
        <v>0</v>
      </c>
      <c r="F22" s="3">
        <v>5.23</v>
      </c>
      <c r="G22" s="3">
        <v>3.53</v>
      </c>
      <c r="H22" s="3">
        <v>0</v>
      </c>
      <c r="I22" s="3">
        <v>0</v>
      </c>
      <c r="J22" s="3">
        <v>0</v>
      </c>
      <c r="K22" s="7">
        <v>8.75</v>
      </c>
      <c r="L22" s="7">
        <v>7.8</v>
      </c>
      <c r="M22" s="11">
        <v>0.12179487179487182</v>
      </c>
    </row>
    <row r="23" spans="1:13" s="1" customFormat="1" ht="15.75" x14ac:dyDescent="0.25">
      <c r="A23" s="5" t="s">
        <v>16</v>
      </c>
      <c r="B23" s="5">
        <v>6.06</v>
      </c>
      <c r="C23" s="5">
        <v>3.29</v>
      </c>
      <c r="D23" s="5">
        <v>3.48</v>
      </c>
      <c r="E23" s="5">
        <v>3.29</v>
      </c>
      <c r="F23" s="5">
        <v>1</v>
      </c>
      <c r="G23" s="5">
        <v>1.58</v>
      </c>
      <c r="H23" s="5">
        <v>0</v>
      </c>
      <c r="I23" s="5">
        <v>0</v>
      </c>
      <c r="J23" s="5">
        <v>6.77</v>
      </c>
      <c r="K23" s="8">
        <v>9.35</v>
      </c>
      <c r="L23" s="8">
        <v>7.8</v>
      </c>
      <c r="M23" s="12">
        <v>0.19871794871794871</v>
      </c>
    </row>
    <row r="24" spans="1:13" s="2" customFormat="1" ht="15.75" x14ac:dyDescent="0.25">
      <c r="A24" s="3" t="s">
        <v>23</v>
      </c>
      <c r="B24" s="3">
        <v>7.75</v>
      </c>
      <c r="C24" s="3">
        <v>13.12</v>
      </c>
      <c r="D24" s="3">
        <v>3.17</v>
      </c>
      <c r="E24" s="3">
        <v>13.12</v>
      </c>
      <c r="F24" s="3">
        <v>4.58</v>
      </c>
      <c r="G24" s="3">
        <v>0</v>
      </c>
      <c r="H24" s="3">
        <v>0</v>
      </c>
      <c r="I24" s="3">
        <v>0</v>
      </c>
      <c r="J24" s="3">
        <v>20.87</v>
      </c>
      <c r="K24" s="7">
        <v>20.22</v>
      </c>
      <c r="L24" s="7">
        <v>20.6</v>
      </c>
      <c r="M24" s="11">
        <v>1.8793273986152451E-2</v>
      </c>
    </row>
    <row r="25" spans="1:13" ht="15.75" x14ac:dyDescent="0.25">
      <c r="A25" s="5" t="s">
        <v>24</v>
      </c>
      <c r="B25" s="5">
        <v>20.32</v>
      </c>
      <c r="C25" s="5">
        <v>3.57</v>
      </c>
      <c r="D25" s="5">
        <v>15.96</v>
      </c>
      <c r="E25" s="5">
        <v>3.57</v>
      </c>
      <c r="F25" s="5">
        <v>1.59</v>
      </c>
      <c r="G25" s="5">
        <v>2.77</v>
      </c>
      <c r="H25" s="5">
        <v>0</v>
      </c>
      <c r="I25" s="5">
        <v>0</v>
      </c>
      <c r="J25" s="5">
        <v>19.53</v>
      </c>
      <c r="K25" s="8">
        <v>22.529999999999998</v>
      </c>
      <c r="L25" s="8">
        <v>22.9</v>
      </c>
      <c r="M25" s="13">
        <v>1.6422547714158946E-2</v>
      </c>
    </row>
    <row r="26" spans="1:13" s="19" customFormat="1" ht="15.75" x14ac:dyDescent="0.25">
      <c r="A26" s="17" t="s">
        <v>28</v>
      </c>
      <c r="B26" s="20">
        <f t="shared" ref="B26:L26" si="2">SUM(B18:B25)</f>
        <v>79.669999999999987</v>
      </c>
      <c r="C26" s="20">
        <f t="shared" si="2"/>
        <v>28.259999999999998</v>
      </c>
      <c r="D26" s="20">
        <f t="shared" si="2"/>
        <v>43.4</v>
      </c>
      <c r="E26" s="20">
        <f t="shared" si="2"/>
        <v>25.93</v>
      </c>
      <c r="F26" s="20">
        <f t="shared" si="2"/>
        <v>14.63</v>
      </c>
      <c r="G26" s="20">
        <f t="shared" si="2"/>
        <v>16.11</v>
      </c>
      <c r="H26" s="20">
        <f t="shared" si="2"/>
        <v>5.4</v>
      </c>
      <c r="I26" s="20">
        <f t="shared" si="2"/>
        <v>2.33</v>
      </c>
      <c r="J26" s="20">
        <f t="shared" si="2"/>
        <v>63.430000000000007</v>
      </c>
      <c r="K26" s="20">
        <f t="shared" si="2"/>
        <v>101.64999999999999</v>
      </c>
      <c r="L26" s="19">
        <f t="shared" si="2"/>
        <v>99.199999999999989</v>
      </c>
      <c r="M26" s="21">
        <f>(K26-L26)/L26</f>
        <v>2.469758064516132E-2</v>
      </c>
    </row>
    <row r="27" spans="1:13" s="15" customFormat="1" x14ac:dyDescent="0.25"/>
    <row r="28" spans="1:13" s="19" customFormat="1" ht="15.75" x14ac:dyDescent="0.25">
      <c r="A28" s="17" t="s">
        <v>29</v>
      </c>
      <c r="B28" s="17" t="s">
        <v>11</v>
      </c>
      <c r="C28" s="17" t="s">
        <v>12</v>
      </c>
      <c r="D28" s="17" t="s">
        <v>1</v>
      </c>
      <c r="E28" s="17" t="s">
        <v>2</v>
      </c>
      <c r="F28" s="17" t="s">
        <v>3</v>
      </c>
      <c r="G28" s="17" t="s">
        <v>4</v>
      </c>
      <c r="H28" s="17" t="s">
        <v>5</v>
      </c>
      <c r="I28" s="17" t="s">
        <v>6</v>
      </c>
      <c r="J28" s="18" t="s">
        <v>7</v>
      </c>
      <c r="K28" s="17" t="s">
        <v>19</v>
      </c>
      <c r="L28" s="17" t="s">
        <v>25</v>
      </c>
      <c r="M28" s="17" t="s">
        <v>26</v>
      </c>
    </row>
    <row r="29" spans="1:13" s="2" customFormat="1" ht="15.75" x14ac:dyDescent="0.25">
      <c r="A29" s="3" t="s">
        <v>9</v>
      </c>
      <c r="B29" s="3">
        <v>0</v>
      </c>
      <c r="C29" s="3">
        <v>6.17</v>
      </c>
      <c r="D29" s="3">
        <v>0</v>
      </c>
      <c r="E29" s="3">
        <v>0</v>
      </c>
      <c r="F29" s="3">
        <v>0.4</v>
      </c>
      <c r="G29" s="3">
        <v>4.1500000000000004</v>
      </c>
      <c r="H29" s="3">
        <v>0</v>
      </c>
      <c r="I29" s="3">
        <v>1.62</v>
      </c>
      <c r="J29" s="3">
        <v>0</v>
      </c>
      <c r="K29" s="4">
        <v>6.17</v>
      </c>
      <c r="L29" s="7">
        <v>6.2</v>
      </c>
      <c r="M29" s="10">
        <v>-1.4325458382260082E-16</v>
      </c>
    </row>
    <row r="30" spans="1:13" s="1" customFormat="1" ht="15.75" x14ac:dyDescent="0.25">
      <c r="A30" s="5" t="s">
        <v>13</v>
      </c>
      <c r="B30" s="5">
        <v>5.7</v>
      </c>
      <c r="C30" s="5">
        <v>2.4500000000000002</v>
      </c>
      <c r="D30" s="5">
        <v>2.0099999999999998</v>
      </c>
      <c r="E30" s="5">
        <v>2.4500000000000002</v>
      </c>
      <c r="F30" s="5">
        <v>1.25</v>
      </c>
      <c r="G30" s="5">
        <v>2.31</v>
      </c>
      <c r="H30" s="5">
        <v>0</v>
      </c>
      <c r="I30" s="5">
        <v>0</v>
      </c>
      <c r="J30" s="5">
        <v>4.46</v>
      </c>
      <c r="K30" s="6">
        <v>8.02</v>
      </c>
      <c r="L30" s="5">
        <v>7.8</v>
      </c>
      <c r="M30" s="14">
        <v>0</v>
      </c>
    </row>
    <row r="31" spans="1:13" s="2" customFormat="1" ht="15.75" x14ac:dyDescent="0.25">
      <c r="A31" s="3" t="s">
        <v>21</v>
      </c>
      <c r="B31" s="3">
        <v>22.76</v>
      </c>
      <c r="C31" s="3">
        <v>4.58</v>
      </c>
      <c r="D31" s="3">
        <v>13.74</v>
      </c>
      <c r="E31" s="3">
        <v>3.5</v>
      </c>
      <c r="F31" s="3">
        <v>0</v>
      </c>
      <c r="G31" s="3">
        <v>9.02</v>
      </c>
      <c r="H31" s="3">
        <v>0</v>
      </c>
      <c r="I31" s="3">
        <v>1.08</v>
      </c>
      <c r="J31" s="3">
        <v>12.52</v>
      </c>
      <c r="K31" s="4">
        <v>27.34</v>
      </c>
      <c r="L31" s="7">
        <v>21</v>
      </c>
      <c r="M31" s="11">
        <v>0.13714285714285693</v>
      </c>
    </row>
    <row r="32" spans="1:13" ht="15.75" x14ac:dyDescent="0.25">
      <c r="A32" s="5" t="s">
        <v>14</v>
      </c>
      <c r="B32" s="5">
        <v>4.37</v>
      </c>
      <c r="C32" s="5">
        <v>1.25</v>
      </c>
      <c r="D32" s="5">
        <v>2.63</v>
      </c>
      <c r="E32" s="5">
        <v>0</v>
      </c>
      <c r="F32" s="5">
        <v>0.98</v>
      </c>
      <c r="G32" s="5">
        <v>0.76</v>
      </c>
      <c r="H32" s="5">
        <v>0</v>
      </c>
      <c r="I32" s="5">
        <v>1.25</v>
      </c>
      <c r="J32" s="5">
        <v>1.32</v>
      </c>
      <c r="K32" s="8">
        <v>5.62</v>
      </c>
      <c r="L32" s="8">
        <v>7.3</v>
      </c>
      <c r="M32" s="13">
        <v>0.29893238434163694</v>
      </c>
    </row>
    <row r="33" spans="1:13" s="2" customFormat="1" ht="15.75" x14ac:dyDescent="0.25">
      <c r="A33" s="3" t="s">
        <v>15</v>
      </c>
      <c r="B33" s="3">
        <v>8.76</v>
      </c>
      <c r="C33" s="3">
        <v>0</v>
      </c>
      <c r="D33" s="3">
        <v>0</v>
      </c>
      <c r="E33" s="3">
        <v>0</v>
      </c>
      <c r="F33" s="3">
        <v>5.23</v>
      </c>
      <c r="G33" s="3">
        <v>3.53</v>
      </c>
      <c r="H33" s="3">
        <v>0</v>
      </c>
      <c r="I33" s="3">
        <v>0</v>
      </c>
      <c r="J33" s="3">
        <v>0</v>
      </c>
      <c r="K33" s="7">
        <v>8.76</v>
      </c>
      <c r="L33" s="7">
        <v>7.8</v>
      </c>
      <c r="M33" s="11">
        <v>0.12179487179487182</v>
      </c>
    </row>
    <row r="34" spans="1:13" s="1" customFormat="1" ht="15.75" x14ac:dyDescent="0.25">
      <c r="A34" s="5" t="s">
        <v>17</v>
      </c>
      <c r="B34" s="5">
        <v>5.4</v>
      </c>
      <c r="C34" s="5">
        <v>2.44</v>
      </c>
      <c r="D34" s="5">
        <v>2.19</v>
      </c>
      <c r="E34" s="5">
        <v>2.44</v>
      </c>
      <c r="F34" s="5">
        <v>0</v>
      </c>
      <c r="G34" s="5">
        <v>3.21</v>
      </c>
      <c r="H34" s="5">
        <v>0</v>
      </c>
      <c r="I34" s="5">
        <v>0</v>
      </c>
      <c r="J34" s="5">
        <v>2.75</v>
      </c>
      <c r="K34" s="8">
        <v>7.84</v>
      </c>
      <c r="L34" s="8">
        <v>7.7</v>
      </c>
      <c r="M34" s="12">
        <v>1.8181818181818139E-2</v>
      </c>
    </row>
    <row r="35" spans="1:13" s="2" customFormat="1" ht="15.75" x14ac:dyDescent="0.25">
      <c r="A35" s="3" t="s">
        <v>23</v>
      </c>
      <c r="B35" s="3">
        <v>7.75</v>
      </c>
      <c r="C35" s="3">
        <v>13.12</v>
      </c>
      <c r="D35" s="3">
        <v>3.17</v>
      </c>
      <c r="E35" s="3">
        <v>13.12</v>
      </c>
      <c r="F35" s="3">
        <v>4.58</v>
      </c>
      <c r="G35" s="3">
        <v>0</v>
      </c>
      <c r="H35" s="3">
        <v>0</v>
      </c>
      <c r="I35" s="3">
        <v>0</v>
      </c>
      <c r="J35" s="3">
        <v>20.87</v>
      </c>
      <c r="K35" s="7">
        <v>20.87</v>
      </c>
      <c r="L35" s="7">
        <v>20.6</v>
      </c>
      <c r="M35" s="11">
        <v>1.8793273986152451E-2</v>
      </c>
    </row>
    <row r="36" spans="1:13" ht="15.75" x14ac:dyDescent="0.25">
      <c r="A36" s="5" t="s">
        <v>24</v>
      </c>
      <c r="B36" s="5">
        <v>20.32</v>
      </c>
      <c r="C36" s="5">
        <v>3.57</v>
      </c>
      <c r="D36" s="5">
        <v>15.96</v>
      </c>
      <c r="E36" s="5">
        <v>3.57</v>
      </c>
      <c r="F36" s="5">
        <v>1.59</v>
      </c>
      <c r="G36" s="5">
        <v>2.77</v>
      </c>
      <c r="H36" s="5">
        <v>0</v>
      </c>
      <c r="I36" s="5">
        <v>0</v>
      </c>
      <c r="J36" s="5">
        <v>19.53</v>
      </c>
      <c r="K36" s="8">
        <v>23.89</v>
      </c>
      <c r="L36" s="8">
        <v>22.9</v>
      </c>
      <c r="M36" s="13">
        <v>1.6422547714158946E-2</v>
      </c>
    </row>
    <row r="37" spans="1:13" s="19" customFormat="1" ht="15.75" x14ac:dyDescent="0.25">
      <c r="A37" s="17" t="s">
        <v>30</v>
      </c>
      <c r="B37" s="20">
        <f t="shared" ref="B37:L37" si="3">SUM(B29:B36)</f>
        <v>75.06</v>
      </c>
      <c r="C37" s="20">
        <f t="shared" si="3"/>
        <v>33.58</v>
      </c>
      <c r="D37" s="20">
        <f t="shared" si="3"/>
        <v>39.700000000000003</v>
      </c>
      <c r="E37" s="20">
        <f t="shared" si="3"/>
        <v>25.08</v>
      </c>
      <c r="F37" s="20">
        <f t="shared" si="3"/>
        <v>14.030000000000001</v>
      </c>
      <c r="G37" s="20">
        <f t="shared" si="3"/>
        <v>25.750000000000004</v>
      </c>
      <c r="H37" s="20">
        <f t="shared" si="3"/>
        <v>0</v>
      </c>
      <c r="I37" s="20">
        <f t="shared" si="3"/>
        <v>3.95</v>
      </c>
      <c r="J37" s="20">
        <f t="shared" si="3"/>
        <v>61.45</v>
      </c>
      <c r="K37" s="20">
        <f t="shared" si="3"/>
        <v>108.51</v>
      </c>
      <c r="L37" s="19">
        <f t="shared" si="3"/>
        <v>101.30000000000001</v>
      </c>
      <c r="M37" s="21">
        <f>(K37-L37)/L37</f>
        <v>7.1174728529121351E-2</v>
      </c>
    </row>
    <row r="38" spans="1:13" s="15" customFormat="1" x14ac:dyDescent="0.25"/>
    <row r="39" spans="1:13" s="19" customFormat="1" ht="15.75" x14ac:dyDescent="0.25">
      <c r="A39" s="17" t="s">
        <v>31</v>
      </c>
      <c r="B39" s="17" t="s">
        <v>11</v>
      </c>
      <c r="C39" s="17" t="s">
        <v>12</v>
      </c>
      <c r="D39" s="17" t="s">
        <v>1</v>
      </c>
      <c r="E39" s="17" t="s">
        <v>2</v>
      </c>
      <c r="F39" s="17" t="s">
        <v>3</v>
      </c>
      <c r="G39" s="17" t="s">
        <v>4</v>
      </c>
      <c r="H39" s="17" t="s">
        <v>5</v>
      </c>
      <c r="I39" s="17" t="s">
        <v>6</v>
      </c>
      <c r="J39" s="18" t="s">
        <v>7</v>
      </c>
      <c r="K39" s="17" t="s">
        <v>19</v>
      </c>
      <c r="L39" s="17" t="s">
        <v>25</v>
      </c>
      <c r="M39" s="17" t="s">
        <v>26</v>
      </c>
    </row>
    <row r="40" spans="1:13" s="2" customFormat="1" ht="15.75" x14ac:dyDescent="0.25">
      <c r="A40" s="3" t="s">
        <v>10</v>
      </c>
      <c r="B40" s="3">
        <v>0</v>
      </c>
      <c r="C40" s="3">
        <v>5.5</v>
      </c>
      <c r="D40" s="3">
        <v>0</v>
      </c>
      <c r="E40" s="3">
        <v>0</v>
      </c>
      <c r="F40" s="3">
        <v>0</v>
      </c>
      <c r="G40" s="3">
        <v>5.46</v>
      </c>
      <c r="H40" s="3">
        <v>0</v>
      </c>
      <c r="I40" s="3">
        <v>0</v>
      </c>
      <c r="J40" s="3">
        <v>0</v>
      </c>
      <c r="K40" s="4">
        <v>5.4</v>
      </c>
      <c r="L40" s="7">
        <v>5.5</v>
      </c>
      <c r="M40" s="10">
        <v>0</v>
      </c>
    </row>
    <row r="41" spans="1:13" s="1" customFormat="1" ht="15.75" x14ac:dyDescent="0.25">
      <c r="A41" s="5" t="s">
        <v>13</v>
      </c>
      <c r="B41" s="5">
        <v>5.6</v>
      </c>
      <c r="C41" s="5">
        <v>2.2000000000000002</v>
      </c>
      <c r="D41" s="5">
        <v>1.7</v>
      </c>
      <c r="E41" s="5">
        <v>2.5</v>
      </c>
      <c r="F41" s="5">
        <v>1.3</v>
      </c>
      <c r="G41" s="5">
        <v>2.31</v>
      </c>
      <c r="H41" s="5">
        <v>0</v>
      </c>
      <c r="I41" s="5">
        <v>0</v>
      </c>
      <c r="J41" s="5">
        <v>4.46</v>
      </c>
      <c r="K41" s="6">
        <v>8.02</v>
      </c>
      <c r="L41" s="5">
        <v>7.8</v>
      </c>
      <c r="M41" s="14">
        <v>0</v>
      </c>
    </row>
    <row r="42" spans="1:13" s="2" customFormat="1" ht="15.75" x14ac:dyDescent="0.25">
      <c r="A42" s="3" t="s">
        <v>22</v>
      </c>
      <c r="B42" s="3">
        <v>18.649999999999999</v>
      </c>
      <c r="C42" s="3">
        <v>7.58</v>
      </c>
      <c r="D42" s="3">
        <v>13.74</v>
      </c>
      <c r="E42" s="3">
        <v>6.5</v>
      </c>
      <c r="F42" s="3">
        <v>0</v>
      </c>
      <c r="G42" s="3">
        <v>4.91</v>
      </c>
      <c r="H42" s="3">
        <v>0</v>
      </c>
      <c r="I42" s="3">
        <v>1.08</v>
      </c>
      <c r="J42" s="3">
        <v>9.33</v>
      </c>
      <c r="K42" s="4">
        <f t="shared" ref="K42:K46" si="4">SUM(D42:I42)</f>
        <v>26.230000000000004</v>
      </c>
      <c r="L42" s="7">
        <v>20.9</v>
      </c>
      <c r="M42" s="11">
        <f>(K42-L42)/L42</f>
        <v>0.25502392344497637</v>
      </c>
    </row>
    <row r="43" spans="1:13" ht="15.75" x14ac:dyDescent="0.25">
      <c r="A43" s="5" t="s">
        <v>14</v>
      </c>
      <c r="B43" s="5">
        <v>4.37</v>
      </c>
      <c r="C43" s="5">
        <v>1.25</v>
      </c>
      <c r="D43" s="5">
        <v>2.63</v>
      </c>
      <c r="E43" s="5">
        <v>0</v>
      </c>
      <c r="F43" s="5">
        <v>0.98</v>
      </c>
      <c r="G43" s="5">
        <v>0.76</v>
      </c>
      <c r="H43" s="5">
        <v>0</v>
      </c>
      <c r="I43" s="5">
        <v>1.25</v>
      </c>
      <c r="J43" s="5">
        <v>1.32</v>
      </c>
      <c r="K43" s="8">
        <f t="shared" si="4"/>
        <v>5.62</v>
      </c>
      <c r="L43" s="8">
        <v>7.3</v>
      </c>
      <c r="M43" s="13">
        <f>(L43-K43)/K43</f>
        <v>0.29893238434163694</v>
      </c>
    </row>
    <row r="44" spans="1:13" s="2" customFormat="1" ht="15.75" x14ac:dyDescent="0.25">
      <c r="A44" s="3" t="s">
        <v>15</v>
      </c>
      <c r="B44" s="3">
        <v>8.76</v>
      </c>
      <c r="C44" s="3">
        <v>0</v>
      </c>
      <c r="D44" s="3">
        <v>0</v>
      </c>
      <c r="E44" s="3">
        <v>0</v>
      </c>
      <c r="F44" s="3">
        <v>5.23</v>
      </c>
      <c r="G44" s="3">
        <v>3.53</v>
      </c>
      <c r="H44" s="3">
        <v>0</v>
      </c>
      <c r="I44" s="3">
        <v>0</v>
      </c>
      <c r="J44" s="3">
        <v>0</v>
      </c>
      <c r="K44" s="7">
        <f t="shared" si="4"/>
        <v>8.76</v>
      </c>
      <c r="L44" s="7">
        <v>7.8</v>
      </c>
      <c r="M44" s="11">
        <f>(K44-L44)/L44</f>
        <v>0.12307692307692307</v>
      </c>
    </row>
    <row r="45" spans="1:13" s="1" customFormat="1" ht="15.75" x14ac:dyDescent="0.25">
      <c r="A45" s="5" t="s">
        <v>16</v>
      </c>
      <c r="B45" s="5">
        <v>6.06</v>
      </c>
      <c r="C45" s="5">
        <v>3.29</v>
      </c>
      <c r="D45" s="5">
        <v>3.48</v>
      </c>
      <c r="E45" s="5">
        <v>3.29</v>
      </c>
      <c r="F45" s="5">
        <v>1</v>
      </c>
      <c r="G45" s="5">
        <v>1.58</v>
      </c>
      <c r="H45" s="5">
        <v>0</v>
      </c>
      <c r="I45" s="5">
        <v>0</v>
      </c>
      <c r="J45" s="5">
        <v>6.77</v>
      </c>
      <c r="K45" s="8">
        <f t="shared" si="4"/>
        <v>9.35</v>
      </c>
      <c r="L45" s="8">
        <v>7.8</v>
      </c>
      <c r="M45" s="12">
        <f>(K45-L45)/L45</f>
        <v>0.19871794871794871</v>
      </c>
    </row>
    <row r="46" spans="1:13" s="2" customFormat="1" ht="15.75" x14ac:dyDescent="0.25">
      <c r="A46" s="3" t="s">
        <v>23</v>
      </c>
      <c r="B46" s="3">
        <v>7.75</v>
      </c>
      <c r="C46" s="3">
        <v>13.12</v>
      </c>
      <c r="D46" s="3">
        <v>3.17</v>
      </c>
      <c r="E46" s="3">
        <v>13.12</v>
      </c>
      <c r="F46" s="3">
        <v>4.58</v>
      </c>
      <c r="G46" s="3">
        <v>0</v>
      </c>
      <c r="H46" s="3">
        <v>0</v>
      </c>
      <c r="I46" s="3">
        <v>0</v>
      </c>
      <c r="J46" s="3">
        <v>20.87</v>
      </c>
      <c r="K46" s="7">
        <f t="shared" si="4"/>
        <v>20.869999999999997</v>
      </c>
      <c r="L46" s="7">
        <v>20.6</v>
      </c>
      <c r="M46" s="11">
        <f>(L46-K46)/K46</f>
        <v>-1.2937230474364928E-2</v>
      </c>
    </row>
    <row r="47" spans="1:13" ht="15.75" x14ac:dyDescent="0.25">
      <c r="A47" s="5" t="s">
        <v>24</v>
      </c>
      <c r="B47" s="5">
        <v>20.32</v>
      </c>
      <c r="C47" s="5">
        <v>3.57</v>
      </c>
      <c r="D47" s="5">
        <v>15.96</v>
      </c>
      <c r="E47" s="5">
        <v>3.57</v>
      </c>
      <c r="F47" s="5">
        <v>1.59</v>
      </c>
      <c r="G47" s="5">
        <v>2.77</v>
      </c>
      <c r="H47" s="5">
        <v>0</v>
      </c>
      <c r="I47" s="5">
        <v>0</v>
      </c>
      <c r="J47" s="5">
        <v>19.53</v>
      </c>
      <c r="K47" s="8">
        <f>SUM(D47:I47)</f>
        <v>23.89</v>
      </c>
      <c r="L47" s="8">
        <v>22.9</v>
      </c>
      <c r="M47" s="13">
        <f>(L47-K47)/K47</f>
        <v>-4.1439933026370945E-2</v>
      </c>
    </row>
    <row r="48" spans="1:13" s="19" customFormat="1" ht="15.75" x14ac:dyDescent="0.25">
      <c r="A48" s="17" t="s">
        <v>32</v>
      </c>
      <c r="B48" s="20">
        <f t="shared" ref="B48:L48" si="5">SUM(B40:B47)</f>
        <v>71.510000000000005</v>
      </c>
      <c r="C48" s="20">
        <f t="shared" si="5"/>
        <v>36.51</v>
      </c>
      <c r="D48" s="20">
        <f t="shared" si="5"/>
        <v>40.68</v>
      </c>
      <c r="E48" s="20">
        <f t="shared" si="5"/>
        <v>28.979999999999997</v>
      </c>
      <c r="F48" s="20">
        <f t="shared" si="5"/>
        <v>14.680000000000001</v>
      </c>
      <c r="G48" s="20">
        <f t="shared" si="5"/>
        <v>21.319999999999997</v>
      </c>
      <c r="H48" s="20">
        <f t="shared" si="5"/>
        <v>0</v>
      </c>
      <c r="I48" s="20">
        <f t="shared" si="5"/>
        <v>2.33</v>
      </c>
      <c r="J48" s="20">
        <f t="shared" si="5"/>
        <v>62.28</v>
      </c>
      <c r="K48" s="20">
        <f t="shared" si="5"/>
        <v>108.14</v>
      </c>
      <c r="L48" s="19">
        <f t="shared" si="5"/>
        <v>100.6</v>
      </c>
      <c r="M48" s="21">
        <f>(K48-L48)/L48</f>
        <v>7.495029821073565E-2</v>
      </c>
    </row>
    <row r="49" spans="1:13" s="15" customFormat="1" x14ac:dyDescent="0.25"/>
    <row r="50" spans="1:13" s="19" customFormat="1" ht="15.75" x14ac:dyDescent="0.25">
      <c r="A50" s="17" t="s">
        <v>33</v>
      </c>
      <c r="B50" s="17" t="s">
        <v>11</v>
      </c>
      <c r="C50" s="17" t="s">
        <v>12</v>
      </c>
      <c r="D50" s="17" t="s">
        <v>1</v>
      </c>
      <c r="E50" s="17" t="s">
        <v>2</v>
      </c>
      <c r="F50" s="17" t="s">
        <v>3</v>
      </c>
      <c r="G50" s="17" t="s">
        <v>4</v>
      </c>
      <c r="H50" s="17" t="s">
        <v>5</v>
      </c>
      <c r="I50" s="17" t="s">
        <v>6</v>
      </c>
      <c r="J50" s="18" t="s">
        <v>7</v>
      </c>
      <c r="K50" s="17" t="s">
        <v>19</v>
      </c>
      <c r="L50" s="17" t="s">
        <v>25</v>
      </c>
      <c r="M50" s="17" t="s">
        <v>26</v>
      </c>
    </row>
    <row r="51" spans="1:13" s="2" customFormat="1" ht="15.75" x14ac:dyDescent="0.25">
      <c r="A51" s="3" t="s">
        <v>10</v>
      </c>
      <c r="B51" s="3">
        <v>0</v>
      </c>
      <c r="C51" s="3">
        <v>5.46</v>
      </c>
      <c r="D51" s="3">
        <v>0</v>
      </c>
      <c r="E51" s="3">
        <v>0</v>
      </c>
      <c r="F51" s="3">
        <v>0</v>
      </c>
      <c r="G51" s="3">
        <v>5.46</v>
      </c>
      <c r="H51" s="3">
        <v>0</v>
      </c>
      <c r="I51" s="3">
        <v>0</v>
      </c>
      <c r="J51" s="3">
        <v>0</v>
      </c>
      <c r="K51" s="4">
        <f>SUM(G51)</f>
        <v>5.46</v>
      </c>
      <c r="L51" s="7">
        <v>5.5</v>
      </c>
      <c r="M51" s="10">
        <f>(L51-K51)/K51</f>
        <v>7.3260073260073329E-3</v>
      </c>
    </row>
    <row r="52" spans="1:13" s="1" customFormat="1" ht="15.75" x14ac:dyDescent="0.25">
      <c r="A52" s="5" t="s">
        <v>13</v>
      </c>
      <c r="B52" s="5">
        <v>5.57</v>
      </c>
      <c r="C52" s="5">
        <v>2.4500000000000002</v>
      </c>
      <c r="D52" s="5">
        <v>2.0099999999999998</v>
      </c>
      <c r="E52" s="5">
        <v>2.4500000000000002</v>
      </c>
      <c r="F52" s="5">
        <v>1.25</v>
      </c>
      <c r="G52" s="5">
        <v>2.31</v>
      </c>
      <c r="H52" s="5">
        <v>0</v>
      </c>
      <c r="I52" s="5">
        <v>0</v>
      </c>
      <c r="J52" s="5">
        <v>4.46</v>
      </c>
      <c r="K52" s="6">
        <v>8.02</v>
      </c>
      <c r="L52" s="5">
        <v>7.8</v>
      </c>
      <c r="M52" s="14">
        <f>(L52-K52)/K52</f>
        <v>-2.7431421446384011E-2</v>
      </c>
    </row>
    <row r="53" spans="1:13" s="2" customFormat="1" ht="15.75" x14ac:dyDescent="0.25">
      <c r="A53" s="3" t="s">
        <v>22</v>
      </c>
      <c r="B53" s="3">
        <v>18.649999999999999</v>
      </c>
      <c r="C53" s="3">
        <v>7.58</v>
      </c>
      <c r="D53" s="3">
        <v>13.74</v>
      </c>
      <c r="E53" s="3">
        <v>6.5</v>
      </c>
      <c r="F53" s="3">
        <v>0</v>
      </c>
      <c r="G53" s="3">
        <v>4.91</v>
      </c>
      <c r="H53" s="3">
        <v>0</v>
      </c>
      <c r="I53" s="3">
        <v>1.08</v>
      </c>
      <c r="J53" s="3">
        <v>9.33</v>
      </c>
      <c r="K53" s="4">
        <f t="shared" ref="K53:K57" si="6">SUM(D53:I53)</f>
        <v>26.230000000000004</v>
      </c>
      <c r="L53" s="7">
        <v>20.9</v>
      </c>
      <c r="M53" s="11">
        <f>(K53-L53)/L53</f>
        <v>0.25502392344497637</v>
      </c>
    </row>
    <row r="54" spans="1:13" ht="15.75" x14ac:dyDescent="0.25">
      <c r="A54" s="5" t="s">
        <v>14</v>
      </c>
      <c r="B54" s="5">
        <v>4.37</v>
      </c>
      <c r="C54" s="5">
        <v>1.25</v>
      </c>
      <c r="D54" s="5">
        <v>2.63</v>
      </c>
      <c r="E54" s="5">
        <v>0</v>
      </c>
      <c r="F54" s="5">
        <v>0.98</v>
      </c>
      <c r="G54" s="5">
        <v>0.76</v>
      </c>
      <c r="H54" s="5">
        <v>0</v>
      </c>
      <c r="I54" s="5">
        <v>1.25</v>
      </c>
      <c r="J54" s="5">
        <v>1.32</v>
      </c>
      <c r="K54" s="8">
        <f t="shared" si="6"/>
        <v>5.62</v>
      </c>
      <c r="L54" s="8">
        <v>7.3</v>
      </c>
      <c r="M54" s="13">
        <f>(L54-K54)/K54</f>
        <v>0.29893238434163694</v>
      </c>
    </row>
    <row r="55" spans="1:13" s="2" customFormat="1" ht="15.75" x14ac:dyDescent="0.25">
      <c r="A55" s="3" t="s">
        <v>15</v>
      </c>
      <c r="B55" s="3">
        <v>8.76</v>
      </c>
      <c r="C55" s="3">
        <v>0</v>
      </c>
      <c r="D55" s="3">
        <v>0</v>
      </c>
      <c r="E55" s="3">
        <v>0</v>
      </c>
      <c r="F55" s="3">
        <v>5.23</v>
      </c>
      <c r="G55" s="3">
        <v>3.53</v>
      </c>
      <c r="H55" s="3">
        <v>0</v>
      </c>
      <c r="I55" s="3">
        <v>0</v>
      </c>
      <c r="J55" s="3">
        <v>0</v>
      </c>
      <c r="K55" s="7">
        <f t="shared" si="6"/>
        <v>8.76</v>
      </c>
      <c r="L55" s="7">
        <v>7.8</v>
      </c>
      <c r="M55" s="11">
        <f>(K55-L55)/L55</f>
        <v>0.12307692307692307</v>
      </c>
    </row>
    <row r="56" spans="1:13" s="1" customFormat="1" ht="15.75" x14ac:dyDescent="0.25">
      <c r="A56" s="5" t="s">
        <v>17</v>
      </c>
      <c r="B56" s="5">
        <v>5.4</v>
      </c>
      <c r="C56" s="5">
        <v>2.44</v>
      </c>
      <c r="D56" s="5">
        <v>2.19</v>
      </c>
      <c r="E56" s="5">
        <v>2.44</v>
      </c>
      <c r="F56" s="5">
        <v>0</v>
      </c>
      <c r="G56" s="5">
        <v>3.21</v>
      </c>
      <c r="H56" s="5">
        <v>0</v>
      </c>
      <c r="I56" s="5">
        <v>0</v>
      </c>
      <c r="J56" s="5">
        <v>2.75</v>
      </c>
      <c r="K56" s="8">
        <f t="shared" si="6"/>
        <v>7.84</v>
      </c>
      <c r="L56" s="8">
        <v>7.7</v>
      </c>
      <c r="M56" s="12">
        <f>(K56-L56)/L56</f>
        <v>1.8181818181818139E-2</v>
      </c>
    </row>
    <row r="57" spans="1:13" s="2" customFormat="1" ht="15.75" x14ac:dyDescent="0.25">
      <c r="A57" s="3" t="s">
        <v>23</v>
      </c>
      <c r="B57" s="3">
        <v>7.75</v>
      </c>
      <c r="C57" s="3">
        <v>13.12</v>
      </c>
      <c r="D57" s="3">
        <v>3.17</v>
      </c>
      <c r="E57" s="3">
        <v>13.12</v>
      </c>
      <c r="F57" s="3">
        <v>4.58</v>
      </c>
      <c r="G57" s="3">
        <v>0</v>
      </c>
      <c r="H57" s="3">
        <v>0</v>
      </c>
      <c r="I57" s="3">
        <v>0</v>
      </c>
      <c r="J57" s="3">
        <v>20.87</v>
      </c>
      <c r="K57" s="7">
        <f t="shared" si="6"/>
        <v>20.869999999999997</v>
      </c>
      <c r="L57" s="7">
        <v>20.6</v>
      </c>
      <c r="M57" s="11">
        <f>(L57-K57)/K57</f>
        <v>-1.2937230474364928E-2</v>
      </c>
    </row>
    <row r="58" spans="1:13" ht="15.75" x14ac:dyDescent="0.25">
      <c r="A58" s="5" t="s">
        <v>24</v>
      </c>
      <c r="B58" s="5">
        <v>20.32</v>
      </c>
      <c r="C58" s="5">
        <v>3.57</v>
      </c>
      <c r="D58" s="5">
        <v>15.96</v>
      </c>
      <c r="E58" s="5">
        <v>3.57</v>
      </c>
      <c r="F58" s="5">
        <v>1.59</v>
      </c>
      <c r="G58" s="5">
        <v>2.77</v>
      </c>
      <c r="H58" s="5">
        <v>0</v>
      </c>
      <c r="I58" s="5">
        <v>0</v>
      </c>
      <c r="J58" s="5">
        <v>19.53</v>
      </c>
      <c r="K58" s="8">
        <f>SUM(D58:I58)</f>
        <v>23.89</v>
      </c>
      <c r="L58" s="8">
        <v>22.9</v>
      </c>
      <c r="M58" s="13">
        <f>(L58-K58)/K58</f>
        <v>-4.1439933026370945E-2</v>
      </c>
    </row>
    <row r="59" spans="1:13" s="19" customFormat="1" ht="15.75" x14ac:dyDescent="0.25">
      <c r="A59" s="17" t="s">
        <v>34</v>
      </c>
      <c r="B59" s="20">
        <f t="shared" ref="B59:L59" si="7">SUM(B51:B58)</f>
        <v>70.819999999999993</v>
      </c>
      <c r="C59" s="20">
        <f t="shared" si="7"/>
        <v>35.870000000000005</v>
      </c>
      <c r="D59" s="20">
        <f t="shared" si="7"/>
        <v>39.700000000000003</v>
      </c>
      <c r="E59" s="20">
        <f t="shared" si="7"/>
        <v>28.08</v>
      </c>
      <c r="F59" s="20">
        <f t="shared" si="7"/>
        <v>13.63</v>
      </c>
      <c r="G59" s="20">
        <f t="shared" si="7"/>
        <v>22.95</v>
      </c>
      <c r="H59" s="20">
        <f t="shared" si="7"/>
        <v>0</v>
      </c>
      <c r="I59" s="20">
        <f t="shared" si="7"/>
        <v>2.33</v>
      </c>
      <c r="J59" s="20">
        <f t="shared" si="7"/>
        <v>58.260000000000005</v>
      </c>
      <c r="K59" s="20">
        <f t="shared" si="7"/>
        <v>106.69000000000001</v>
      </c>
      <c r="L59" s="19">
        <f t="shared" si="7"/>
        <v>100.5</v>
      </c>
      <c r="M59" s="21">
        <f>(K59-L59)/L59</f>
        <v>6.1592039800995146E-2</v>
      </c>
    </row>
  </sheetData>
  <pageMargins left="0.25" right="0.25" top="0.75" bottom="0.75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MileagebyTrailArea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Amanda</dc:creator>
  <cp:lastModifiedBy>Beck, Amanda</cp:lastModifiedBy>
  <cp:lastPrinted>2019-12-19T16:57:24Z</cp:lastPrinted>
  <dcterms:created xsi:type="dcterms:W3CDTF">2019-12-13T17:19:37Z</dcterms:created>
  <dcterms:modified xsi:type="dcterms:W3CDTF">2021-09-08T16:03:07Z</dcterms:modified>
</cp:coreProperties>
</file>